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<sst xmlns="http://schemas.openxmlformats.org/spreadsheetml/2006/main" count="98" uniqueCount="98">
  <si>
    <t xml:space="preserve"/>
  </si>
  <si>
    <t xml:space="preserve">ZRC010</t>
  </si>
  <si>
    <t xml:space="preserve">m²</t>
  </si>
  <si>
    <t xml:space="preserve">Rehabilitación energética de fachada, con aislamiento térmico y revestimiento exterior de fachada de placas de cemento. Sistema Aquapanel "KNAUF.</t>
  </si>
  <si>
    <r>
      <rPr>
        <sz val="8.25"/>
        <color rgb="FF000000"/>
        <rFont val="Arial"/>
        <family val="2"/>
      </rPr>
      <t xml:space="preserve">Rehabilitación energética de fachada. AISLAMIENTO TÉRMICO: panel rígido de lana de vidrio de alta densidad, no revestido, de 40 mm de espesor, resistencia térmica 1,15 m²K/W, conductividad térmica 0,034 W/(mK), colocado a tope, sobre fachada existente; REVESTIMIENTO EXTERIOR DE FACHADA: de placas de cemento Portland Aquapanel Outdoor "KNAUF" de 12,5x1200x2400 mm, revestidas con una capa de fibra de vidrio embebida en ambas caras, colocación con tornillos, mediante el sistema Aquapanel WL121C.es "KNAUF" con DAU nº 12/074 C, sobre subestructura soporte de acero galvanizado de canales horizontales de 50/40/0,7 mm GRC 0,70 y montantes verticales de 50/50/0,70 mm GRC 0,70 con una modulación de 400 mm; imprimación con lámina altamente transpirable, impermeable al agua de lluvia, Tyvek StuccoWrap, capa base de mortero Aquapanel Outdoor, sobre imprimación GRC, armado con malla de fibra de vidrio Aquapanel Outdoor y capa de acabado de mortero GRC acabado pétreo, sobre imprimación Fondo Pétreo GRC. Incluso cinta autoadhesiva para sellado de juntas entre paneles aislantes, banda acústica, escuadras de sustentación y de retención para la fijación de la subestructura soporte, tornillería para la fijación de las placas, fijaciones para el anclaje de los perfiles, mortero Aquapanel Outdoor "KNAUF" y cinta Aquapanel "KNAUF", para el tratamiento de juntas, perfil de PVC con malla de fibra de vidrio antiálcalis, "KNAUF", para remate de dinteles, y cinta adhesiva de doble cara para la fijación de la lámina altamente transpirable. El precio incluye la resolución de huecos de fachada, pero no incluye la preparación de la superficie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</si>
  <si>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</si>
  <si>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</si>
  <si>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</si>
  <si>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</si>
  <si>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</si>
  <si>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</si>
  <si>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</si>
  <si>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mt12pck020d</t>
  </si>
  <si>
    <t xml:space="preserve">m</t>
  </si>
  <si>
    <t xml:space="preserve">Banda acústica de dilatación, autoadhesiva, de espuma de poliuretano de celdas cerradas "KNAUF", de 3,2 mm de espesor y 95 mm de anchura, resistencia térmica 0,10 m²K/W, conductividad térmica 0,032 W/(mK).</t>
  </si>
  <si>
    <t xml:space="preserve">mt12pak150x</t>
  </si>
  <si>
    <t xml:space="preserve">Ud</t>
  </si>
  <si>
    <t xml:space="preserve">Escuadra de sustentación "KNAUF", de acero galvanizado, de 107x65x80x2 mm.</t>
  </si>
  <si>
    <t xml:space="preserve">mt12pak150E</t>
  </si>
  <si>
    <t xml:space="preserve">Ud</t>
  </si>
  <si>
    <t xml:space="preserve">Escuadra de retención "KNAUF", de acero galvanizado, de 57x65x80x2 mm.</t>
  </si>
  <si>
    <t xml:space="preserve">mt12psg220</t>
  </si>
  <si>
    <t xml:space="preserve">Ud</t>
  </si>
  <si>
    <t xml:space="preserve">Fijación compuesta por taco y tornillo 5x27.</t>
  </si>
  <si>
    <t xml:space="preserve">mt16lvi070a</t>
  </si>
  <si>
    <t xml:space="preserve">m²</t>
  </si>
  <si>
    <t xml:space="preserve">Panel rígido de lana de vidrio de alta densidad, no revestido, de 40 mm de espesor, resistencia térmica 1,15 m²K/W, conductividad térmica 0,034 W/(mK), Euroclase A2-s1, d0 de reacción al fuego, capacidad de absorción de agua a corto plazo &lt;=1 kg/m² y factor de resistencia a la difusión del vapor de agua 1, de aplicación como aislante térmico y acústico en sistemas compuestos de aislamiento por el exterior de fachadas.</t>
  </si>
  <si>
    <t xml:space="preserve">mt16aaa020eb</t>
  </si>
  <si>
    <t xml:space="preserve">Ud</t>
  </si>
  <si>
    <t xml:space="preserve">Fijación mecánica para paneles aislantes de lana de roca, colocados directamente sobre la superficie soporte.</t>
  </si>
  <si>
    <t xml:space="preserve">mt16aaa030</t>
  </si>
  <si>
    <t xml:space="preserve">m</t>
  </si>
  <si>
    <t xml:space="preserve">Cinta autoadhesiva para sellado de juntas.</t>
  </si>
  <si>
    <t xml:space="preserve">mt12pak030ga</t>
  </si>
  <si>
    <t xml:space="preserve">m</t>
  </si>
  <si>
    <t xml:space="preserve">Montante 50/50/0,7 mm GRC 0,7 "KNAUF" de acero Z4 (Z450) galvanizado especial, para sistema Aquapanel Outdoor.</t>
  </si>
  <si>
    <t xml:space="preserve">mt12pak020a</t>
  </si>
  <si>
    <t xml:space="preserve">m</t>
  </si>
  <si>
    <t xml:space="preserve">Canal 50/40/0,7 mm GRC 0,7 "KNAUF" de acero Z4 (Z450) galvanizado especial, para sistema Aquapanel Outdoor.</t>
  </si>
  <si>
    <t xml:space="preserve">mt15mkv010</t>
  </si>
  <si>
    <t xml:space="preserve">m²</t>
  </si>
  <si>
    <t xml:space="preserve">Lámina altamente transpirable impermeable al agua de lluvia, de polietileno tejido no hilado, Tyvek StuccoWrap "KNAUF", de 0,22 mm de espesor y 82 g/m², de 0,03 m de espesor de aire equivalente frente a la difusión de vapor de agua, (Euroclase E de reacción al fuego), para colocar en sistemas de cerramientos y revestimientos de fachadas Aquapanel, suministrada en rollos de 1,50x75 m.</t>
  </si>
  <si>
    <t xml:space="preserve">mt12pak010n</t>
  </si>
  <si>
    <t xml:space="preserve">m²</t>
  </si>
  <si>
    <t xml:space="preserve">Placa de cemento Portland Aquapanel Outdoor "KNAUF" de 12,5x1200x2400 mm, revestida con una capa de fibra de vidrio embebida en ambas caras.</t>
  </si>
  <si>
    <t xml:space="preserve">mt12pak040v</t>
  </si>
  <si>
    <t xml:space="preserve">Ud</t>
  </si>
  <si>
    <t xml:space="preserve">Tornillo autoperforante Aquapanel Maxi TB "KNAUF" 4,2x25.</t>
  </si>
  <si>
    <t xml:space="preserve">mt12pak041d</t>
  </si>
  <si>
    <t xml:space="preserve">Ud</t>
  </si>
  <si>
    <t xml:space="preserve">Tornillo autotaladrante de acero inoxidable AISI 304, JT4-6 5,5x22 "KNAUF", con cabeza hexagonal; para fijación de los perfiles de montaje sobre las escuadras de sustentación.</t>
  </si>
  <si>
    <t xml:space="preserve">mt12pak041a</t>
  </si>
  <si>
    <t xml:space="preserve">Ud</t>
  </si>
  <si>
    <t xml:space="preserve">Tornillo autotaladrante de acero inoxidable AISI 304, JT4-4 4,8x19 "KNAUF", con cabeza hexagonal; para fijación de los perfiles de montaje sobre las escuadras de retención.</t>
  </si>
  <si>
    <t xml:space="preserve">mt12pak060g</t>
  </si>
  <si>
    <t xml:space="preserve">kg</t>
  </si>
  <si>
    <t xml:space="preserve">Mortero de juntas Aquapanel Outdoor "KNAUF", color gris.</t>
  </si>
  <si>
    <t xml:space="preserve">mt12pak050d</t>
  </si>
  <si>
    <t xml:space="preserve">m</t>
  </si>
  <si>
    <t xml:space="preserve">Cinta de juntas Aquapanel "KNAUF".</t>
  </si>
  <si>
    <t xml:space="preserve">mt28fvk030</t>
  </si>
  <si>
    <t xml:space="preserve">m</t>
  </si>
  <si>
    <t xml:space="preserve">Perfil de PVC con malla de fibra de vidrio antiálcalis, "KNAUF", para remate de dinteles, suministrado en barras de 2,5 m de longitud.</t>
  </si>
  <si>
    <t xml:space="preserve">mt12pak100g</t>
  </si>
  <si>
    <t xml:space="preserve">m²</t>
  </si>
  <si>
    <t xml:space="preserve">Malla de fibra de vidrio Aquapanel Outdoor "KNAUF", color blanco.</t>
  </si>
  <si>
    <t xml:space="preserve">mt12pak090g</t>
  </si>
  <si>
    <t xml:space="preserve">kg</t>
  </si>
  <si>
    <t xml:space="preserve">Mortero Aquapanel Outdoor "KNAUF", color blanco.</t>
  </si>
  <si>
    <t xml:space="preserve">mt12pak085d</t>
  </si>
  <si>
    <t xml:space="preserve">l</t>
  </si>
  <si>
    <t xml:space="preserve">Imprimación incolora al siloxano GRC "KNAUF".</t>
  </si>
  <si>
    <t xml:space="preserve">mt12pak120</t>
  </si>
  <si>
    <t xml:space="preserve">kg</t>
  </si>
  <si>
    <t xml:space="preserve">Imprimación a base de copolímeros acrílicos modificados Fondo Pétreo GRC "KNAUF", color a elegir, para mortero de acabado pétreo.</t>
  </si>
  <si>
    <t xml:space="preserve">mt12pak130</t>
  </si>
  <si>
    <t xml:space="preserve">kg</t>
  </si>
  <si>
    <t xml:space="preserve">Mortero GRC "KNAUF", a base de copolímeros acrílicos modificados con siloxano, acabado pétreo, color a elegir.</t>
  </si>
  <si>
    <t xml:space="preserve">Subtotal materiales:</t>
  </si>
  <si>
    <t xml:space="preserve">Mano de obra</t>
  </si>
  <si>
    <t xml:space="preserve">mo054</t>
  </si>
  <si>
    <t xml:space="preserve">h</t>
  </si>
  <si>
    <t xml:space="preserve">Maestro 1ª montador de aislamientos.</t>
  </si>
  <si>
    <t xml:space="preserve">mo101</t>
  </si>
  <si>
    <t xml:space="preserve">h</t>
  </si>
  <si>
    <t xml:space="preserve">Ayudante montador de aislamientos.</t>
  </si>
  <si>
    <t xml:space="preserve">mo052</t>
  </si>
  <si>
    <t xml:space="preserve">h</t>
  </si>
  <si>
    <t xml:space="preserve">Maestro 1ª montador de sistemas de fachadas prefabricadas.</t>
  </si>
  <si>
    <t xml:space="preserve">mo099</t>
  </si>
  <si>
    <t xml:space="preserve">h</t>
  </si>
  <si>
    <t xml:space="preserve">Ayudante montador de sistemas de fachadas prefabricadas.</t>
  </si>
  <si>
    <t xml:space="preserve">Subtotal mano de obra:</t>
  </si>
  <si>
    <t xml:space="preserve">Herramientas</t>
  </si>
  <si>
    <t xml:space="preserve">%</t>
  </si>
  <si>
    <t xml:space="preserve">Herramientas</t>
  </si>
  <si>
    <t xml:space="preserve">Coste de mantenimiento decenal: $ 10.793,93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</si>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</sst>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6.63" customWidth="1"/>
    <col min="5" max="5" width="70.89"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39.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316.75</v>
      </c>
      <c r="H10" s="12">
        <f ca="1">ROUND(INDIRECT(ADDRESS(ROW()+(0), COLUMN()+(-2), 1))*INDIRECT(ADDRESS(ROW()+(0), COLUMN()+(-1), 1)), 2)</f>
        <v>316.75</v>
      </c>
    </row>
    <row r="11" spans="1:8" ht="13.50" thickBot="1" customHeight="1">
      <c r="A11" s="1" t="s">
        <v>15</v>
      </c>
      <c r="B11" s="1"/>
      <c r="C11" s="10" t="s">
        <v>16</v>
      </c>
      <c r="D11" s="10"/>
      <c r="E11" s="1" t="s">
        <v>17</v>
      </c>
      <c r="F11" s="11">
        <v>0.58</v>
      </c>
      <c r="G11" s="12">
        <v>1091.5</v>
      </c>
      <c r="H11" s="12">
        <f ca="1">ROUND(INDIRECT(ADDRESS(ROW()+(0), COLUMN()+(-2), 1))*INDIRECT(ADDRESS(ROW()+(0), COLUMN()+(-1), 1)), 2)</f>
        <v>633.07</v>
      </c>
    </row>
    <row r="12" spans="1:8" ht="13.50" thickBot="1" customHeight="1">
      <c r="A12" s="1" t="s">
        <v>18</v>
      </c>
      <c r="B12" s="1"/>
      <c r="C12" s="10" t="s">
        <v>19</v>
      </c>
      <c r="D12" s="10"/>
      <c r="E12" s="1" t="s">
        <v>20</v>
      </c>
      <c r="F12" s="11">
        <v>1.27</v>
      </c>
      <c r="G12" s="12">
        <v>682.94</v>
      </c>
      <c r="H12" s="12">
        <f ca="1">ROUND(INDIRECT(ADDRESS(ROW()+(0), COLUMN()+(-2), 1))*INDIRECT(ADDRESS(ROW()+(0), COLUMN()+(-1), 1)), 2)</f>
        <v>867.33</v>
      </c>
    </row>
    <row r="13" spans="1:8" ht="13.50" thickBot="1" customHeight="1">
      <c r="A13" s="1" t="s">
        <v>21</v>
      </c>
      <c r="B13" s="1"/>
      <c r="C13" s="10" t="s">
        <v>22</v>
      </c>
      <c r="D13" s="10"/>
      <c r="E13" s="1" t="s">
        <v>23</v>
      </c>
      <c r="F13" s="11">
        <v>2.43</v>
      </c>
      <c r="G13" s="12">
        <v>44.73</v>
      </c>
      <c r="H13" s="12">
        <f ca="1">ROUND(INDIRECT(ADDRESS(ROW()+(0), COLUMN()+(-2), 1))*INDIRECT(ADDRESS(ROW()+(0), COLUMN()+(-1), 1)), 2)</f>
        <v>108.69</v>
      </c>
    </row>
    <row r="14" spans="1:8" ht="66.00" thickBot="1" customHeight="1">
      <c r="A14" s="1" t="s">
        <v>24</v>
      </c>
      <c r="B14" s="1"/>
      <c r="C14" s="10" t="s">
        <v>25</v>
      </c>
      <c r="D14" s="10"/>
      <c r="E14" s="1" t="s">
        <v>26</v>
      </c>
      <c r="F14" s="11">
        <v>1.05</v>
      </c>
      <c r="G14" s="12">
        <v>12714.8</v>
      </c>
      <c r="H14" s="12">
        <f ca="1">ROUND(INDIRECT(ADDRESS(ROW()+(0), COLUMN()+(-2), 1))*INDIRECT(ADDRESS(ROW()+(0), COLUMN()+(-1), 1)), 2)</f>
        <v>13350.5</v>
      </c>
    </row>
    <row r="15" spans="1:8" ht="24.00" thickBot="1" customHeight="1">
      <c r="A15" s="1" t="s">
        <v>27</v>
      </c>
      <c r="B15" s="1"/>
      <c r="C15" s="10" t="s">
        <v>28</v>
      </c>
      <c r="D15" s="10"/>
      <c r="E15" s="1" t="s">
        <v>29</v>
      </c>
      <c r="F15" s="11">
        <v>4</v>
      </c>
      <c r="G15" s="12">
        <v>272.8</v>
      </c>
      <c r="H15" s="12">
        <f ca="1">ROUND(INDIRECT(ADDRESS(ROW()+(0), COLUMN()+(-2), 1))*INDIRECT(ADDRESS(ROW()+(0), COLUMN()+(-1), 1)), 2)</f>
        <v>1091.2</v>
      </c>
    </row>
    <row r="16" spans="1:8" ht="13.50" thickBot="1" customHeight="1">
      <c r="A16" s="1" t="s">
        <v>30</v>
      </c>
      <c r="B16" s="1"/>
      <c r="C16" s="10" t="s">
        <v>31</v>
      </c>
      <c r="D16" s="10"/>
      <c r="E16" s="1" t="s">
        <v>32</v>
      </c>
      <c r="F16" s="11">
        <v>0.44</v>
      </c>
      <c r="G16" s="12">
        <v>399.23</v>
      </c>
      <c r="H16" s="12">
        <f ca="1">ROUND(INDIRECT(ADDRESS(ROW()+(0), COLUMN()+(-2), 1))*INDIRECT(ADDRESS(ROW()+(0), COLUMN()+(-1), 1)), 2)</f>
        <v>175.66</v>
      </c>
    </row>
    <row r="17" spans="1:8" ht="24.00" thickBot="1" customHeight="1">
      <c r="A17" s="1" t="s">
        <v>33</v>
      </c>
      <c r="B17" s="1"/>
      <c r="C17" s="10" t="s">
        <v>34</v>
      </c>
      <c r="D17" s="10"/>
      <c r="E17" s="1" t="s">
        <v>35</v>
      </c>
      <c r="F17" s="11">
        <v>2.75</v>
      </c>
      <c r="G17" s="12">
        <v>2309.17</v>
      </c>
      <c r="H17" s="12">
        <f ca="1">ROUND(INDIRECT(ADDRESS(ROW()+(0), COLUMN()+(-2), 1))*INDIRECT(ADDRESS(ROW()+(0), COLUMN()+(-1), 1)), 2)</f>
        <v>6350.22</v>
      </c>
    </row>
    <row r="18" spans="1:8" ht="24.00" thickBot="1" customHeight="1">
      <c r="A18" s="1" t="s">
        <v>36</v>
      </c>
      <c r="B18" s="1"/>
      <c r="C18" s="10" t="s">
        <v>37</v>
      </c>
      <c r="D18" s="10"/>
      <c r="E18" s="1" t="s">
        <v>38</v>
      </c>
      <c r="F18" s="11">
        <v>0.7</v>
      </c>
      <c r="G18" s="12">
        <v>1940.55</v>
      </c>
      <c r="H18" s="12">
        <f ca="1">ROUND(INDIRECT(ADDRESS(ROW()+(0), COLUMN()+(-2), 1))*INDIRECT(ADDRESS(ROW()+(0), COLUMN()+(-1), 1)), 2)</f>
        <v>1358.39</v>
      </c>
    </row>
    <row r="19" spans="1:8" ht="55.50" thickBot="1" customHeight="1">
      <c r="A19" s="1" t="s">
        <v>39</v>
      </c>
      <c r="B19" s="1"/>
      <c r="C19" s="10" t="s">
        <v>40</v>
      </c>
      <c r="D19" s="10"/>
      <c r="E19" s="1" t="s">
        <v>41</v>
      </c>
      <c r="F19" s="11">
        <v>1.1</v>
      </c>
      <c r="G19" s="12">
        <v>5379.38</v>
      </c>
      <c r="H19" s="12">
        <f ca="1">ROUND(INDIRECT(ADDRESS(ROW()+(0), COLUMN()+(-2), 1))*INDIRECT(ADDRESS(ROW()+(0), COLUMN()+(-1), 1)), 2)</f>
        <v>5917.32</v>
      </c>
    </row>
    <row r="20" spans="1:8" ht="24.00" thickBot="1" customHeight="1">
      <c r="A20" s="1" t="s">
        <v>42</v>
      </c>
      <c r="B20" s="1"/>
      <c r="C20" s="10" t="s">
        <v>43</v>
      </c>
      <c r="D20" s="10"/>
      <c r="E20" s="1" t="s">
        <v>44</v>
      </c>
      <c r="F20" s="11">
        <v>1.05</v>
      </c>
      <c r="G20" s="12">
        <v>13889.8</v>
      </c>
      <c r="H20" s="12">
        <f ca="1">ROUND(INDIRECT(ADDRESS(ROW()+(0), COLUMN()+(-2), 1))*INDIRECT(ADDRESS(ROW()+(0), COLUMN()+(-1), 1)), 2)</f>
        <v>14584.3</v>
      </c>
    </row>
    <row r="21" spans="1:8" ht="13.50" thickBot="1" customHeight="1">
      <c r="A21" s="1" t="s">
        <v>45</v>
      </c>
      <c r="B21" s="1"/>
      <c r="C21" s="10" t="s">
        <v>46</v>
      </c>
      <c r="D21" s="10"/>
      <c r="E21" s="1" t="s">
        <v>47</v>
      </c>
      <c r="F21" s="11">
        <v>20</v>
      </c>
      <c r="G21" s="12">
        <v>9.3</v>
      </c>
      <c r="H21" s="12">
        <f ca="1">ROUND(INDIRECT(ADDRESS(ROW()+(0), COLUMN()+(-2), 1))*INDIRECT(ADDRESS(ROW()+(0), COLUMN()+(-1), 1)), 2)</f>
        <v>186</v>
      </c>
    </row>
    <row r="22" spans="1:8" ht="34.50" thickBot="1" customHeight="1">
      <c r="A22" s="1" t="s">
        <v>48</v>
      </c>
      <c r="B22" s="1"/>
      <c r="C22" s="10" t="s">
        <v>49</v>
      </c>
      <c r="D22" s="10"/>
      <c r="E22" s="1" t="s">
        <v>50</v>
      </c>
      <c r="F22" s="11">
        <v>1.16</v>
      </c>
      <c r="G22" s="12">
        <v>346.43</v>
      </c>
      <c r="H22" s="12">
        <f ca="1">ROUND(INDIRECT(ADDRESS(ROW()+(0), COLUMN()+(-2), 1))*INDIRECT(ADDRESS(ROW()+(0), COLUMN()+(-1), 1)), 2)</f>
        <v>401.86</v>
      </c>
    </row>
    <row r="23" spans="1:8" ht="34.50" thickBot="1" customHeight="1">
      <c r="A23" s="1" t="s">
        <v>51</v>
      </c>
      <c r="B23" s="1"/>
      <c r="C23" s="10" t="s">
        <v>52</v>
      </c>
      <c r="D23" s="10"/>
      <c r="E23" s="1" t="s">
        <v>53</v>
      </c>
      <c r="F23" s="11">
        <v>2.54</v>
      </c>
      <c r="G23" s="12">
        <v>252</v>
      </c>
      <c r="H23" s="12">
        <f ca="1">ROUND(INDIRECT(ADDRESS(ROW()+(0), COLUMN()+(-2), 1))*INDIRECT(ADDRESS(ROW()+(0), COLUMN()+(-1), 1)), 2)</f>
        <v>640.08</v>
      </c>
    </row>
    <row r="24" spans="1:8" ht="13.50" thickBot="1" customHeight="1">
      <c r="A24" s="1" t="s">
        <v>54</v>
      </c>
      <c r="B24" s="1"/>
      <c r="C24" s="10" t="s">
        <v>55</v>
      </c>
      <c r="D24" s="10"/>
      <c r="E24" s="1" t="s">
        <v>56</v>
      </c>
      <c r="F24" s="11">
        <v>0.6</v>
      </c>
      <c r="G24" s="12">
        <v>1379.59</v>
      </c>
      <c r="H24" s="12">
        <f ca="1">ROUND(INDIRECT(ADDRESS(ROW()+(0), COLUMN()+(-2), 1))*INDIRECT(ADDRESS(ROW()+(0), COLUMN()+(-1), 1)), 2)</f>
        <v>827.75</v>
      </c>
    </row>
    <row r="25" spans="1:8" ht="13.50" thickBot="1" customHeight="1">
      <c r="A25" s="1" t="s">
        <v>57</v>
      </c>
      <c r="B25" s="1"/>
      <c r="C25" s="10" t="s">
        <v>58</v>
      </c>
      <c r="D25" s="10"/>
      <c r="E25" s="1" t="s">
        <v>59</v>
      </c>
      <c r="F25" s="11">
        <v>2.1</v>
      </c>
      <c r="G25" s="12">
        <v>258.46</v>
      </c>
      <c r="H25" s="12">
        <f ca="1">ROUND(INDIRECT(ADDRESS(ROW()+(0), COLUMN()+(-2), 1))*INDIRECT(ADDRESS(ROW()+(0), COLUMN()+(-1), 1)), 2)</f>
        <v>542.77</v>
      </c>
    </row>
    <row r="26" spans="1:8" ht="24.00" thickBot="1" customHeight="1">
      <c r="A26" s="1" t="s">
        <v>60</v>
      </c>
      <c r="B26" s="1"/>
      <c r="C26" s="10" t="s">
        <v>61</v>
      </c>
      <c r="D26" s="10"/>
      <c r="E26" s="1" t="s">
        <v>62</v>
      </c>
      <c r="F26" s="11">
        <v>0.17</v>
      </c>
      <c r="G26" s="12">
        <v>542.8</v>
      </c>
      <c r="H26" s="12">
        <f ca="1">ROUND(INDIRECT(ADDRESS(ROW()+(0), COLUMN()+(-2), 1))*INDIRECT(ADDRESS(ROW()+(0), COLUMN()+(-1), 1)), 2)</f>
        <v>92.28</v>
      </c>
    </row>
    <row r="27" spans="1:8" ht="13.50" thickBot="1" customHeight="1">
      <c r="A27" s="1" t="s">
        <v>63</v>
      </c>
      <c r="B27" s="1"/>
      <c r="C27" s="10" t="s">
        <v>64</v>
      </c>
      <c r="D27" s="10"/>
      <c r="E27" s="1" t="s">
        <v>65</v>
      </c>
      <c r="F27" s="11">
        <v>1.1</v>
      </c>
      <c r="G27" s="12">
        <v>1121.07</v>
      </c>
      <c r="H27" s="12">
        <f ca="1">ROUND(INDIRECT(ADDRESS(ROW()+(0), COLUMN()+(-2), 1))*INDIRECT(ADDRESS(ROW()+(0), COLUMN()+(-1), 1)), 2)</f>
        <v>1233.18</v>
      </c>
    </row>
    <row r="28" spans="1:8" ht="13.50" thickBot="1" customHeight="1">
      <c r="A28" s="1" t="s">
        <v>66</v>
      </c>
      <c r="B28" s="1"/>
      <c r="C28" s="10" t="s">
        <v>67</v>
      </c>
      <c r="D28" s="10"/>
      <c r="E28" s="1" t="s">
        <v>68</v>
      </c>
      <c r="F28" s="11">
        <v>7.8</v>
      </c>
      <c r="G28" s="12">
        <v>908.92</v>
      </c>
      <c r="H28" s="12">
        <f ca="1">ROUND(INDIRECT(ADDRESS(ROW()+(0), COLUMN()+(-2), 1))*INDIRECT(ADDRESS(ROW()+(0), COLUMN()+(-1), 1)), 2)</f>
        <v>7089.58</v>
      </c>
    </row>
    <row r="29" spans="1:8" ht="13.50" thickBot="1" customHeight="1">
      <c r="A29" s="1" t="s">
        <v>69</v>
      </c>
      <c r="B29" s="1"/>
      <c r="C29" s="10" t="s">
        <v>70</v>
      </c>
      <c r="D29" s="10"/>
      <c r="E29" s="1" t="s">
        <v>71</v>
      </c>
      <c r="F29" s="11">
        <v>0.2</v>
      </c>
      <c r="G29" s="12">
        <v>2346.73</v>
      </c>
      <c r="H29" s="12">
        <f ca="1">ROUND(INDIRECT(ADDRESS(ROW()+(0), COLUMN()+(-2), 1))*INDIRECT(ADDRESS(ROW()+(0), COLUMN()+(-1), 1)), 2)</f>
        <v>469.35</v>
      </c>
    </row>
    <row r="30" spans="1:8" ht="24.00" thickBot="1" customHeight="1">
      <c r="A30" s="1" t="s">
        <v>72</v>
      </c>
      <c r="B30" s="1"/>
      <c r="C30" s="10" t="s">
        <v>73</v>
      </c>
      <c r="D30" s="10"/>
      <c r="E30" s="1" t="s">
        <v>74</v>
      </c>
      <c r="F30" s="11">
        <v>0.14</v>
      </c>
      <c r="G30" s="12">
        <v>2217.37</v>
      </c>
      <c r="H30" s="12">
        <f ca="1">ROUND(INDIRECT(ADDRESS(ROW()+(0), COLUMN()+(-2), 1))*INDIRECT(ADDRESS(ROW()+(0), COLUMN()+(-1), 1)), 2)</f>
        <v>310.43</v>
      </c>
    </row>
    <row r="31" spans="1:8" ht="24.00" thickBot="1" customHeight="1">
      <c r="A31" s="1" t="s">
        <v>75</v>
      </c>
      <c r="B31" s="1"/>
      <c r="C31" s="10" t="s">
        <v>76</v>
      </c>
      <c r="D31" s="10"/>
      <c r="E31" s="1" t="s">
        <v>77</v>
      </c>
      <c r="F31" s="13">
        <v>2.5</v>
      </c>
      <c r="G31" s="14">
        <v>2464.69</v>
      </c>
      <c r="H31" s="14">
        <f ca="1">ROUND(INDIRECT(ADDRESS(ROW()+(0), COLUMN()+(-2), 1))*INDIRECT(ADDRESS(ROW()+(0), COLUMN()+(-1), 1)), 2)</f>
        <v>6161.73</v>
      </c>
    </row>
    <row r="32" spans="1:8" ht="13.50" thickBot="1" customHeight="1">
      <c r="A32" s="15"/>
      <c r="B32" s="15"/>
      <c r="C32" s="15"/>
      <c r="D32" s="15"/>
      <c r="E32" s="15"/>
      <c r="F32" s="9" t="s">
        <v>78</v>
      </c>
      <c r="G32" s="9"/>
      <c r="H3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2)</f>
        <v>62708.5</v>
      </c>
    </row>
    <row r="33" spans="1:8" ht="13.50" thickBot="1" customHeight="1">
      <c r="A33" s="15">
        <v>2</v>
      </c>
      <c r="B33" s="15"/>
      <c r="C33" s="15"/>
      <c r="D33" s="15"/>
      <c r="E33" s="18" t="s">
        <v>79</v>
      </c>
      <c r="F33" s="18"/>
      <c r="G33" s="15"/>
      <c r="H33" s="15"/>
    </row>
    <row r="34" spans="1:8" ht="13.50" thickBot="1" customHeight="1">
      <c r="A34" s="1" t="s">
        <v>80</v>
      </c>
      <c r="B34" s="1"/>
      <c r="C34" s="10" t="s">
        <v>81</v>
      </c>
      <c r="D34" s="10"/>
      <c r="E34" s="1" t="s">
        <v>82</v>
      </c>
      <c r="F34" s="11">
        <v>0.149</v>
      </c>
      <c r="G34" s="12">
        <v>8929.75</v>
      </c>
      <c r="H34" s="12">
        <f ca="1">ROUND(INDIRECT(ADDRESS(ROW()+(0), COLUMN()+(-2), 1))*INDIRECT(ADDRESS(ROW()+(0), COLUMN()+(-1), 1)), 2)</f>
        <v>1330.53</v>
      </c>
    </row>
    <row r="35" spans="1:8" ht="13.50" thickBot="1" customHeight="1">
      <c r="A35" s="1" t="s">
        <v>83</v>
      </c>
      <c r="B35" s="1"/>
      <c r="C35" s="10" t="s">
        <v>84</v>
      </c>
      <c r="D35" s="10"/>
      <c r="E35" s="1" t="s">
        <v>85</v>
      </c>
      <c r="F35" s="11">
        <v>0.149</v>
      </c>
      <c r="G35" s="12">
        <v>6494.86</v>
      </c>
      <c r="H35" s="12">
        <f ca="1">ROUND(INDIRECT(ADDRESS(ROW()+(0), COLUMN()+(-2), 1))*INDIRECT(ADDRESS(ROW()+(0), COLUMN()+(-1), 1)), 2)</f>
        <v>967.73</v>
      </c>
    </row>
    <row r="36" spans="1:8" ht="13.50" thickBot="1" customHeight="1">
      <c r="A36" s="1" t="s">
        <v>86</v>
      </c>
      <c r="B36" s="1"/>
      <c r="C36" s="10" t="s">
        <v>87</v>
      </c>
      <c r="D36" s="10"/>
      <c r="E36" s="1" t="s">
        <v>88</v>
      </c>
      <c r="F36" s="11">
        <v>0.517</v>
      </c>
      <c r="G36" s="12">
        <v>8929.75</v>
      </c>
      <c r="H36" s="12">
        <f ca="1">ROUND(INDIRECT(ADDRESS(ROW()+(0), COLUMN()+(-2), 1))*INDIRECT(ADDRESS(ROW()+(0), COLUMN()+(-1), 1)), 2)</f>
        <v>4616.68</v>
      </c>
    </row>
    <row r="37" spans="1:8" ht="13.50" thickBot="1" customHeight="1">
      <c r="A37" s="1" t="s">
        <v>89</v>
      </c>
      <c r="B37" s="1"/>
      <c r="C37" s="10" t="s">
        <v>90</v>
      </c>
      <c r="D37" s="10"/>
      <c r="E37" s="1" t="s">
        <v>91</v>
      </c>
      <c r="F37" s="13">
        <v>0.517</v>
      </c>
      <c r="G37" s="14">
        <v>6494.86</v>
      </c>
      <c r="H37" s="14">
        <f ca="1">ROUND(INDIRECT(ADDRESS(ROW()+(0), COLUMN()+(-2), 1))*INDIRECT(ADDRESS(ROW()+(0), COLUMN()+(-1), 1)), 2)</f>
        <v>3357.84</v>
      </c>
    </row>
    <row r="38" spans="1:8" ht="13.50" thickBot="1" customHeight="1">
      <c r="A38" s="15"/>
      <c r="B38" s="15"/>
      <c r="C38" s="15"/>
      <c r="D38" s="15"/>
      <c r="E38" s="15"/>
      <c r="F38" s="9" t="s">
        <v>92</v>
      </c>
      <c r="G38" s="9"/>
      <c r="H38" s="17">
        <f ca="1">ROUND(SUM(INDIRECT(ADDRESS(ROW()+(-1), COLUMN()+(0), 1)),INDIRECT(ADDRESS(ROW()+(-2), COLUMN()+(0), 1)),INDIRECT(ADDRESS(ROW()+(-3), COLUMN()+(0), 1)),INDIRECT(ADDRESS(ROW()+(-4), COLUMN()+(0), 1))), 2)</f>
        <v>10272.8</v>
      </c>
    </row>
    <row r="39" spans="1:8" ht="13.50" thickBot="1" customHeight="1">
      <c r="A39" s="15">
        <v>3</v>
      </c>
      <c r="B39" s="15"/>
      <c r="C39" s="15"/>
      <c r="D39" s="15"/>
      <c r="E39" s="18" t="s">
        <v>93</v>
      </c>
      <c r="F39" s="18"/>
      <c r="G39" s="15"/>
      <c r="H39" s="15"/>
    </row>
    <row r="40" spans="1:8" ht="13.50" thickBot="1" customHeight="1">
      <c r="A40" s="19"/>
      <c r="B40" s="19"/>
      <c r="C40" s="20" t="s">
        <v>94</v>
      </c>
      <c r="D40" s="20"/>
      <c r="E40" s="19" t="s">
        <v>95</v>
      </c>
      <c r="F40" s="13">
        <v>2</v>
      </c>
      <c r="G40" s="14">
        <f ca="1">ROUND(SUM(INDIRECT(ADDRESS(ROW()+(-2), COLUMN()+(1), 1)),INDIRECT(ADDRESS(ROW()+(-8), COLUMN()+(1), 1))), 2)</f>
        <v>72981.3</v>
      </c>
      <c r="H40" s="14">
        <f ca="1">ROUND(INDIRECT(ADDRESS(ROW()+(0), COLUMN()+(-2), 1))*INDIRECT(ADDRESS(ROW()+(0), COLUMN()+(-1), 1))/100, 2)</f>
        <v>1459.63</v>
      </c>
    </row>
    <row r="41" spans="1:8" ht="13.50" thickBot="1" customHeight="1">
      <c r="A41" s="21" t="s">
        <v>96</v>
      </c>
      <c r="B41" s="21"/>
      <c r="C41" s="22"/>
      <c r="D41" s="22"/>
      <c r="E41" s="23"/>
      <c r="F41" s="24" t="s">
        <v>97</v>
      </c>
      <c r="G41" s="25"/>
      <c r="H41" s="26">
        <f ca="1">ROUND(SUM(INDIRECT(ADDRESS(ROW()+(-1), COLUMN()+(0), 1)),INDIRECT(ADDRESS(ROW()+(-3), COLUMN()+(0), 1)),INDIRECT(ADDRESS(ROW()+(-9), COLUMN()+(0), 1))), 2)</f>
        <v>74440.9</v>
      </c>
    </row>
  </sheetData>
  <mergeCells count="7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F32:G32"/>
    <mergeCell ref="A33:B33"/>
    <mergeCell ref="C33:D33"/>
    <mergeCell ref="E33:F33"/>
    <mergeCell ref="A34:B34"/>
    <mergeCell ref="C34:D34"/>
    <mergeCell ref="A35:B35"/>
    <mergeCell ref="C35:D35"/>
    <mergeCell ref="A36:B36"/>
    <mergeCell ref="C36:D36"/>
    <mergeCell ref="A37:B37"/>
    <mergeCell ref="C37:D37"/>
    <mergeCell ref="A38:B38"/>
    <mergeCell ref="C38:D38"/>
    <mergeCell ref="F38:G38"/>
    <mergeCell ref="A39:B39"/>
    <mergeCell ref="C39:D39"/>
    <mergeCell ref="E39:F39"/>
    <mergeCell ref="A40:B40"/>
    <mergeCell ref="C40:D40"/>
    <mergeCell ref="A41:E41"/>
    <mergeCell ref="F41:G41"/>
  </mergeCells>
  <pageMargins left="0.147638" right="0.147638" top="0.206693" bottom="0.206693" header="0.0" footer="0.0"/>
  <pageSetup paperSize="9" orientation="portrait"/>
  <rowBreaks count="0" manualBreakCount="0">
    </rowBreaks>
</worksheet>
</file>